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120" windowHeight="7005" activeTab="4"/>
  </bookViews>
  <sheets>
    <sheet name="z1" sheetId="1" r:id="rId1"/>
    <sheet name="z2" sheetId="2" r:id="rId2"/>
    <sheet name="z3" sheetId="3" r:id="rId3"/>
    <sheet name="z4" sheetId="4" r:id="rId4"/>
    <sheet name="z5" sheetId="5" r:id="rId5"/>
  </sheets>
  <definedNames>
    <definedName name="ad">'z3'!$F$26</definedName>
    <definedName name="fi">'z3'!$F$25</definedName>
    <definedName name="ka">'z3'!$F$24</definedName>
    <definedName name="pr">'z3'!$F$23</definedName>
  </definedNames>
  <calcPr fullCalcOnLoad="1"/>
</workbook>
</file>

<file path=xl/comments1.xml><?xml version="1.0" encoding="utf-8"?>
<comments xmlns="http://schemas.openxmlformats.org/spreadsheetml/2006/main">
  <authors>
    <author>ds</author>
  </authors>
  <commentList>
    <comment ref="E5" authorId="0">
      <text>
        <r>
          <rPr>
            <b/>
            <sz val="8"/>
            <rFont val="Tahoma"/>
            <family val="0"/>
          </rPr>
          <t>ds:</t>
        </r>
        <r>
          <rPr>
            <sz val="8"/>
            <rFont val="Tahoma"/>
            <family val="0"/>
          </rPr>
          <t xml:space="preserve">
Należy obliczyć cenę w złotych na podstawie danych:
"liczba w szt"
"cena w $"
"kurs dolara"</t>
        </r>
      </text>
    </comment>
    <comment ref="D18" authorId="0">
      <text>
        <r>
          <rPr>
            <b/>
            <sz val="8"/>
            <rFont val="Tahoma"/>
            <family val="0"/>
          </rPr>
          <t>ds:</t>
        </r>
        <r>
          <rPr>
            <sz val="8"/>
            <rFont val="Tahoma"/>
            <family val="0"/>
          </rPr>
          <t xml:space="preserve">
Suma wszystkich produktów z kolumny E</t>
        </r>
      </text>
    </comment>
  </commentList>
</comments>
</file>

<file path=xl/comments2.xml><?xml version="1.0" encoding="utf-8"?>
<comments xmlns="http://schemas.openxmlformats.org/spreadsheetml/2006/main">
  <authors>
    <author>ds</author>
  </authors>
  <commentList>
    <comment ref="C3" authorId="0">
      <text>
        <r>
          <rPr>
            <b/>
            <sz val="8"/>
            <rFont val="Tahoma"/>
            <family val="0"/>
          </rPr>
          <t>ds:</t>
        </r>
        <r>
          <rPr>
            <sz val="8"/>
            <rFont val="Tahoma"/>
            <family val="0"/>
          </rPr>
          <t xml:space="preserve">
użycie funkcji tekstowej "lewy" w celu stworzenia inicjałów. Funkcja ta pobiera z lewej strony tekstu tyle liter ile występuje po średniku.
Element "&amp;" jest łącznikiem " i " 
Kliknij na komórkę by zobaczyć formułę </t>
        </r>
      </text>
    </comment>
  </commentList>
</comments>
</file>

<file path=xl/sharedStrings.xml><?xml version="1.0" encoding="utf-8"?>
<sst xmlns="http://schemas.openxmlformats.org/spreadsheetml/2006/main" count="135" uniqueCount="80">
  <si>
    <t>Stan magazynu</t>
  </si>
  <si>
    <t>Nazwa towaru</t>
  </si>
  <si>
    <t>Komputer ADAX</t>
  </si>
  <si>
    <t>KOMPUTER ALR</t>
  </si>
  <si>
    <t>KOMPUTER COMPAQ</t>
  </si>
  <si>
    <t>Monitor PHILIPS 15</t>
  </si>
  <si>
    <t>Monitor PHILIPS 17</t>
  </si>
  <si>
    <t>Drukarka HP</t>
  </si>
  <si>
    <t>Skaner HP</t>
  </si>
  <si>
    <t>Notebook Asus</t>
  </si>
  <si>
    <t>Notebook TOSHIBA</t>
  </si>
  <si>
    <t>Wartość wszystkich komputerów</t>
  </si>
  <si>
    <t>Wartość wszystkich notebooków</t>
  </si>
  <si>
    <t>Wartość wszystkich drukarek</t>
  </si>
  <si>
    <t>Kurs dolara</t>
  </si>
  <si>
    <t>Lp.</t>
  </si>
  <si>
    <t>Na dzień</t>
  </si>
  <si>
    <t>Liczba [w szt.]</t>
  </si>
  <si>
    <t>Cena [w $]</t>
  </si>
  <si>
    <t>Cena [w zł]</t>
  </si>
  <si>
    <t>RAZEM WARTOŚĆ MAGAZYNU w zł:</t>
  </si>
  <si>
    <t>Nazwisko</t>
  </si>
  <si>
    <t>Imię</t>
  </si>
  <si>
    <t>Inicjały pracownika</t>
  </si>
  <si>
    <t>Pełna nazwa działu</t>
  </si>
  <si>
    <t>Nazwa skrócona działu</t>
  </si>
  <si>
    <t>Badera</t>
  </si>
  <si>
    <t>Jan</t>
  </si>
  <si>
    <t>Produkcja</t>
  </si>
  <si>
    <t>Dudek</t>
  </si>
  <si>
    <t>Monika</t>
  </si>
  <si>
    <t>Kadry</t>
  </si>
  <si>
    <t>Robak</t>
  </si>
  <si>
    <t>Adam</t>
  </si>
  <si>
    <t>Ekonomiczny</t>
  </si>
  <si>
    <t>Kot</t>
  </si>
  <si>
    <t>Marta</t>
  </si>
  <si>
    <t>Administracja</t>
  </si>
  <si>
    <t>Wesołek</t>
  </si>
  <si>
    <t>Piotr</t>
  </si>
  <si>
    <t>Kowalska</t>
  </si>
  <si>
    <t>Anna</t>
  </si>
  <si>
    <t>Magazyn</t>
  </si>
  <si>
    <t>Romanowska</t>
  </si>
  <si>
    <t>Jolanta</t>
  </si>
  <si>
    <t>Królikowski</t>
  </si>
  <si>
    <t>Paweł</t>
  </si>
  <si>
    <t>Osiecka</t>
  </si>
  <si>
    <t>Beata</t>
  </si>
  <si>
    <t>Nazwisko i imię</t>
  </si>
  <si>
    <t>Dział</t>
  </si>
  <si>
    <t>Płaca podstawowa</t>
  </si>
  <si>
    <t>Premia</t>
  </si>
  <si>
    <t>Dodatek 
za pracę szkodliwą</t>
  </si>
  <si>
    <t>Finansowy</t>
  </si>
  <si>
    <t>Kod działu</t>
  </si>
  <si>
    <t>Data przyjęcia</t>
  </si>
  <si>
    <t>Aktualna data</t>
  </si>
  <si>
    <t>Staż</t>
  </si>
  <si>
    <t>Nagroda jubileuszowa</t>
  </si>
  <si>
    <t>DECYZJA STYPENDIALNA</t>
  </si>
  <si>
    <t>Dochód na 
członka rodziny</t>
  </si>
  <si>
    <t>Średnia ocena 
z egzaminów</t>
  </si>
  <si>
    <t>Cyz otrzyma stypendium?        (tak, nie)</t>
  </si>
  <si>
    <t>Domagała</t>
  </si>
  <si>
    <t>Król</t>
  </si>
  <si>
    <t>Dziedzic</t>
  </si>
  <si>
    <t>Werner</t>
  </si>
  <si>
    <t>Nowak</t>
  </si>
  <si>
    <t>Piotrowski</t>
  </si>
  <si>
    <t>Poznański</t>
  </si>
  <si>
    <t>Koszałek</t>
  </si>
  <si>
    <r>
      <t xml:space="preserve">Stypendium otrzma ta osoba, której dochód jest mniejszy niż </t>
    </r>
    <r>
      <rPr>
        <b/>
        <sz val="10"/>
        <color indexed="10"/>
        <rFont val="Arial CE"/>
        <family val="0"/>
      </rPr>
      <t>350zł</t>
    </r>
    <r>
      <rPr>
        <sz val="10"/>
        <rFont val="Arial CE"/>
        <family val="0"/>
      </rPr>
      <t xml:space="preserve">, a także  średnia ocen większa od </t>
    </r>
    <r>
      <rPr>
        <b/>
        <sz val="10"/>
        <color indexed="10"/>
        <rFont val="Arial CE"/>
        <family val="0"/>
      </rPr>
      <t>4,5</t>
    </r>
  </si>
  <si>
    <r>
      <t xml:space="preserve">Komunikat w kolumnie E to </t>
    </r>
    <r>
      <rPr>
        <sz val="10"/>
        <color indexed="10"/>
        <rFont val="Arial CE"/>
        <family val="0"/>
      </rPr>
      <t>"tak"</t>
    </r>
    <r>
      <rPr>
        <sz val="10"/>
        <rFont val="Arial CE"/>
        <family val="0"/>
      </rPr>
      <t xml:space="preserve"> jeśli otrzyma lub </t>
    </r>
    <r>
      <rPr>
        <sz val="10"/>
        <color indexed="10"/>
        <rFont val="Arial CE"/>
        <family val="0"/>
      </rPr>
      <t>"nie"</t>
    </r>
    <r>
      <rPr>
        <sz val="10"/>
        <rFont val="Arial CE"/>
        <family val="0"/>
      </rPr>
      <t xml:space="preserve"> jeśli nie otrzyma  </t>
    </r>
  </si>
  <si>
    <t>do wypłaty</t>
  </si>
  <si>
    <r>
      <t xml:space="preserve">Pracownicy produkcji otrzymają </t>
    </r>
    <r>
      <rPr>
        <b/>
        <sz val="10"/>
        <rFont val="Arial CE"/>
        <family val="0"/>
      </rPr>
      <t>20%</t>
    </r>
    <r>
      <rPr>
        <sz val="10"/>
        <rFont val="Arial CE"/>
        <family val="0"/>
      </rPr>
      <t xml:space="preserve"> premi z płacy podstawowej, pozostali </t>
    </r>
    <r>
      <rPr>
        <b/>
        <sz val="10"/>
        <rFont val="Arial CE"/>
        <family val="0"/>
      </rPr>
      <t xml:space="preserve">10% </t>
    </r>
  </si>
  <si>
    <r>
      <t xml:space="preserve">Dodatek za szkodliwą pracę należy się tylko pracownikom produkcji i wynosi </t>
    </r>
    <r>
      <rPr>
        <b/>
        <sz val="10"/>
        <rFont val="Arial CE"/>
        <family val="0"/>
      </rPr>
      <t>10%</t>
    </r>
    <r>
      <rPr>
        <sz val="10"/>
        <rFont val="Arial CE"/>
        <family val="0"/>
      </rPr>
      <t xml:space="preserve"> płacy zasadniczej</t>
    </r>
  </si>
  <si>
    <t>Utwórz skrót z 2 pierwszych liter nazwy działu</t>
  </si>
  <si>
    <t>drukarka Epson</t>
  </si>
  <si>
    <t>Nagrodę jubileuszową otrzymają osoby mające 15 lub 20 lub 30 lat pracy.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</si>
</sst>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&quot;zł&quot;"/>
    <numFmt numFmtId="166" formatCode="0.0"/>
  </numFmts>
  <fonts count="45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2" tint="-0.8999800086021423"/>
      <name val="Arial CE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58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4" fontId="3" fillId="34" borderId="10" xfId="0" applyNumberFormat="1" applyFont="1" applyFill="1" applyBorder="1" applyAlignment="1" quotePrefix="1">
      <alignment/>
    </xf>
    <xf numFmtId="0" fontId="3" fillId="33" borderId="10" xfId="0" applyFont="1" applyFill="1" applyBorder="1" applyAlignment="1" quotePrefix="1">
      <alignment horizontal="center" vertical="center"/>
    </xf>
    <xf numFmtId="0" fontId="0" fillId="0" borderId="0" xfId="0" applyAlignment="1" quotePrefix="1">
      <alignment horizontal="left"/>
    </xf>
    <xf numFmtId="0" fontId="0" fillId="35" borderId="10" xfId="0" applyFill="1" applyBorder="1" applyAlignment="1">
      <alignment/>
    </xf>
    <xf numFmtId="0" fontId="0" fillId="2" borderId="10" xfId="0" applyFill="1" applyBorder="1" applyAlignment="1">
      <alignment/>
    </xf>
    <xf numFmtId="0" fontId="3" fillId="16" borderId="10" xfId="0" applyFont="1" applyFill="1" applyBorder="1" applyAlignment="1" quotePrefix="1">
      <alignment horizontal="left"/>
    </xf>
    <xf numFmtId="44" fontId="3" fillId="2" borderId="10" xfId="58" applyFont="1" applyFill="1" applyBorder="1" applyAlignment="1">
      <alignment/>
    </xf>
    <xf numFmtId="44" fontId="3" fillId="3" borderId="10" xfId="58" applyFont="1" applyFill="1" applyBorder="1" applyAlignment="1">
      <alignment/>
    </xf>
    <xf numFmtId="44" fontId="3" fillId="35" borderId="10" xfId="58" applyFont="1" applyFill="1" applyBorder="1" applyAlignment="1">
      <alignment/>
    </xf>
    <xf numFmtId="0" fontId="0" fillId="3" borderId="10" xfId="0" applyFill="1" applyBorder="1" applyAlignment="1">
      <alignment/>
    </xf>
    <xf numFmtId="8" fontId="0" fillId="16" borderId="10" xfId="0" applyNumberForma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0" fillId="0" borderId="14" xfId="0" applyBorder="1" applyAlignment="1">
      <alignment horizontal="center"/>
    </xf>
    <xf numFmtId="44" fontId="0" fillId="0" borderId="10" xfId="58" applyFont="1" applyBorder="1" applyAlignment="1">
      <alignment/>
    </xf>
    <xf numFmtId="0" fontId="0" fillId="37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4" fontId="0" fillId="0" borderId="17" xfId="58" applyFont="1" applyBorder="1" applyAlignment="1">
      <alignment/>
    </xf>
    <xf numFmtId="0" fontId="0" fillId="0" borderId="10" xfId="0" applyFill="1" applyBorder="1" applyAlignment="1">
      <alignment horizontal="center"/>
    </xf>
    <xf numFmtId="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 quotePrefix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 quotePrefix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6" fontId="0" fillId="2" borderId="0" xfId="0" applyNumberFormat="1" applyFill="1" applyBorder="1" applyAlignment="1">
      <alignment horizontal="center" wrapText="1"/>
    </xf>
    <xf numFmtId="0" fontId="0" fillId="2" borderId="0" xfId="0" applyFill="1" applyAlignment="1">
      <alignment/>
    </xf>
    <xf numFmtId="6" fontId="0" fillId="13" borderId="0" xfId="0" applyNumberFormat="1" applyFill="1" applyAlignment="1">
      <alignment horizontal="center" wrapText="1"/>
    </xf>
    <xf numFmtId="0" fontId="0" fillId="38" borderId="0" xfId="0" applyFill="1" applyAlignment="1">
      <alignment horizontal="left" wrapText="1"/>
    </xf>
    <xf numFmtId="0" fontId="0" fillId="37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23"/>
  <sheetViews>
    <sheetView zoomScalePageLayoutView="0" workbookViewId="0" topLeftCell="A4">
      <selection activeCell="I19" sqref="I19"/>
    </sheetView>
  </sheetViews>
  <sheetFormatPr defaultColWidth="9.00390625" defaultRowHeight="12.75"/>
  <cols>
    <col min="1" max="1" width="9.25390625" style="0" customWidth="1"/>
    <col min="2" max="2" width="28.25390625" style="0" customWidth="1"/>
    <col min="3" max="3" width="14.00390625" style="0" customWidth="1"/>
    <col min="4" max="4" width="13.375" style="0" customWidth="1"/>
    <col min="5" max="5" width="19.375" style="0" customWidth="1"/>
    <col min="6" max="6" width="13.375" style="0" bestFit="1" customWidth="1"/>
  </cols>
  <sheetData>
    <row r="1" spans="1:4" ht="15.75">
      <c r="A1" s="50" t="s">
        <v>0</v>
      </c>
      <c r="B1" s="50"/>
      <c r="C1" s="50"/>
      <c r="D1" s="50"/>
    </row>
    <row r="2" spans="1:2" ht="12.75">
      <c r="A2" s="11" t="s">
        <v>16</v>
      </c>
      <c r="B2" s="1">
        <f ca="1">TODAY()</f>
        <v>39465</v>
      </c>
    </row>
    <row r="4" spans="1:5" ht="22.5" customHeight="1">
      <c r="A4" s="10" t="s">
        <v>15</v>
      </c>
      <c r="B4" s="2" t="s">
        <v>1</v>
      </c>
      <c r="C4" s="10" t="s">
        <v>17</v>
      </c>
      <c r="D4" s="10" t="s">
        <v>18</v>
      </c>
      <c r="E4" s="10" t="s">
        <v>19</v>
      </c>
    </row>
    <row r="5" spans="1:5" ht="12.75">
      <c r="A5" s="3">
        <v>1</v>
      </c>
      <c r="B5" s="13" t="s">
        <v>2</v>
      </c>
      <c r="C5" s="36">
        <v>10</v>
      </c>
      <c r="D5" s="4">
        <v>860</v>
      </c>
      <c r="E5" s="5">
        <f>C5*D5*$C$15</f>
        <v>30100</v>
      </c>
    </row>
    <row r="6" spans="1:5" ht="12.75">
      <c r="A6" s="3">
        <v>2</v>
      </c>
      <c r="B6" s="13" t="s">
        <v>3</v>
      </c>
      <c r="C6" s="36">
        <v>23</v>
      </c>
      <c r="D6" s="4">
        <v>530</v>
      </c>
      <c r="E6" s="5">
        <f aca="true" t="shared" si="0" ref="E6:E14">C6*D6*$C$15</f>
        <v>42665</v>
      </c>
    </row>
    <row r="7" spans="1:5" ht="12.75">
      <c r="A7" s="3">
        <v>3</v>
      </c>
      <c r="B7" s="13" t="s">
        <v>4</v>
      </c>
      <c r="C7" s="36">
        <v>34</v>
      </c>
      <c r="D7" s="4">
        <v>1100</v>
      </c>
      <c r="E7" s="5">
        <f t="shared" si="0"/>
        <v>130900</v>
      </c>
    </row>
    <row r="8" spans="1:5" ht="12.75">
      <c r="A8" s="3">
        <v>4</v>
      </c>
      <c r="B8" s="3" t="s">
        <v>5</v>
      </c>
      <c r="C8" s="36">
        <v>15</v>
      </c>
      <c r="D8" s="4">
        <v>130</v>
      </c>
      <c r="E8" s="5">
        <f t="shared" si="0"/>
        <v>6825</v>
      </c>
    </row>
    <row r="9" spans="1:5" ht="12.75">
      <c r="A9" s="3">
        <v>5</v>
      </c>
      <c r="B9" s="3" t="s">
        <v>6</v>
      </c>
      <c r="C9" s="36">
        <v>22</v>
      </c>
      <c r="D9" s="4">
        <v>190</v>
      </c>
      <c r="E9" s="5">
        <f t="shared" si="0"/>
        <v>14630</v>
      </c>
    </row>
    <row r="10" spans="1:5" ht="12.75">
      <c r="A10" s="3">
        <v>6</v>
      </c>
      <c r="B10" s="18" t="s">
        <v>7</v>
      </c>
      <c r="C10" s="36">
        <v>15</v>
      </c>
      <c r="D10" s="4">
        <v>350</v>
      </c>
      <c r="E10" s="5">
        <f t="shared" si="0"/>
        <v>18375</v>
      </c>
    </row>
    <row r="11" spans="1:5" ht="12.75">
      <c r="A11" s="3">
        <v>7</v>
      </c>
      <c r="B11" s="3" t="s">
        <v>8</v>
      </c>
      <c r="C11" s="36">
        <v>10</v>
      </c>
      <c r="D11" s="4">
        <v>220</v>
      </c>
      <c r="E11" s="5">
        <f t="shared" si="0"/>
        <v>7700</v>
      </c>
    </row>
    <row r="12" spans="1:5" ht="12.75">
      <c r="A12" s="3">
        <v>8</v>
      </c>
      <c r="B12" s="18" t="s">
        <v>78</v>
      </c>
      <c r="C12" s="36">
        <v>12</v>
      </c>
      <c r="D12" s="4">
        <v>344</v>
      </c>
      <c r="E12" s="5">
        <f t="shared" si="0"/>
        <v>14448</v>
      </c>
    </row>
    <row r="13" spans="1:5" ht="12.75">
      <c r="A13" s="3">
        <v>9</v>
      </c>
      <c r="B13" s="12" t="s">
        <v>9</v>
      </c>
      <c r="C13" s="36">
        <v>5</v>
      </c>
      <c r="D13" s="4">
        <v>1500</v>
      </c>
      <c r="E13" s="5">
        <f t="shared" si="0"/>
        <v>26250</v>
      </c>
    </row>
    <row r="14" spans="1:5" ht="12.75">
      <c r="A14" s="3">
        <v>10</v>
      </c>
      <c r="B14" s="12" t="s">
        <v>10</v>
      </c>
      <c r="C14" s="36">
        <v>2</v>
      </c>
      <c r="D14" s="4">
        <v>3200</v>
      </c>
      <c r="E14" s="5">
        <f t="shared" si="0"/>
        <v>22400</v>
      </c>
    </row>
    <row r="15" spans="2:5" ht="21.75" customHeight="1">
      <c r="B15" s="14" t="s">
        <v>14</v>
      </c>
      <c r="C15" s="19">
        <v>3.5</v>
      </c>
      <c r="E15" s="6"/>
    </row>
    <row r="16" ht="12.75">
      <c r="F16" s="6"/>
    </row>
    <row r="18" spans="1:4" ht="16.5" customHeight="1">
      <c r="A18" s="7"/>
      <c r="B18" s="51" t="s">
        <v>20</v>
      </c>
      <c r="C18" s="51"/>
      <c r="D18" s="9">
        <f>SUM(E5:E14)</f>
        <v>314293</v>
      </c>
    </row>
    <row r="19" spans="1:3" ht="12.75">
      <c r="A19" s="8"/>
      <c r="B19" s="8"/>
      <c r="C19" s="8"/>
    </row>
    <row r="20" spans="1:4" ht="18" customHeight="1">
      <c r="A20" s="8"/>
      <c r="B20" s="48" t="s">
        <v>11</v>
      </c>
      <c r="C20" s="49"/>
      <c r="D20" s="15">
        <f>SUM(E5:E7)</f>
        <v>203665</v>
      </c>
    </row>
    <row r="21" spans="1:4" ht="18.75" customHeight="1">
      <c r="A21" s="8"/>
      <c r="B21" s="48" t="s">
        <v>12</v>
      </c>
      <c r="C21" s="49"/>
      <c r="D21" s="17">
        <f>SUM(E13:E14)</f>
        <v>48650</v>
      </c>
    </row>
    <row r="22" spans="1:4" ht="21" customHeight="1">
      <c r="A22" s="8"/>
      <c r="B22" s="48" t="s">
        <v>13</v>
      </c>
      <c r="C22" s="49"/>
      <c r="D22" s="16">
        <f>SUM(E10,E12)</f>
        <v>32823</v>
      </c>
    </row>
    <row r="23" spans="1:4" ht="12.75">
      <c r="A23" s="8"/>
      <c r="B23" s="8"/>
      <c r="C23" s="8"/>
      <c r="D23" s="6"/>
    </row>
  </sheetData>
  <sheetProtection/>
  <mergeCells count="5">
    <mergeCell ref="B22:C22"/>
    <mergeCell ref="A1:D1"/>
    <mergeCell ref="B18:C18"/>
    <mergeCell ref="B20:C20"/>
    <mergeCell ref="B21:C2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E1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3.625" style="0" customWidth="1"/>
    <col min="2" max="2" width="12.125" style="0" customWidth="1"/>
    <col min="3" max="3" width="14.125" style="0" customWidth="1"/>
    <col min="4" max="4" width="18.00390625" style="0" customWidth="1"/>
    <col min="5" max="5" width="16.875" style="0" customWidth="1"/>
  </cols>
  <sheetData>
    <row r="1" ht="54" customHeight="1"/>
    <row r="2" spans="1:5" ht="25.5">
      <c r="A2" s="20" t="s">
        <v>21</v>
      </c>
      <c r="B2" s="20" t="s">
        <v>22</v>
      </c>
      <c r="C2" s="21" t="s">
        <v>23</v>
      </c>
      <c r="D2" s="21" t="s">
        <v>24</v>
      </c>
      <c r="E2" s="21" t="s">
        <v>25</v>
      </c>
    </row>
    <row r="3" spans="1:5" ht="12.75">
      <c r="A3" s="3" t="s">
        <v>26</v>
      </c>
      <c r="B3" s="3" t="s">
        <v>27</v>
      </c>
      <c r="C3" s="23" t="str">
        <f>LEFT(A3,1)&amp;LEFT(B3,1)</f>
        <v>BJ</v>
      </c>
      <c r="D3" s="3" t="s">
        <v>28</v>
      </c>
      <c r="E3" s="56" t="str">
        <f>LEFT(D3,2)</f>
        <v>Pr</v>
      </c>
    </row>
    <row r="4" spans="1:5" ht="12.75">
      <c r="A4" s="3" t="s">
        <v>29</v>
      </c>
      <c r="B4" s="3" t="s">
        <v>30</v>
      </c>
      <c r="C4" s="23" t="str">
        <f aca="true" t="shared" si="0" ref="C4:C11">LEFT(A4,1)&amp;LEFT(B4,1)</f>
        <v>DM</v>
      </c>
      <c r="D4" s="3" t="s">
        <v>31</v>
      </c>
      <c r="E4" s="56" t="str">
        <f aca="true" t="shared" si="1" ref="E4:E11">LEFT(D4,2)</f>
        <v>Ka</v>
      </c>
    </row>
    <row r="5" spans="1:5" ht="12.75">
      <c r="A5" s="3" t="s">
        <v>32</v>
      </c>
      <c r="B5" s="3" t="s">
        <v>33</v>
      </c>
      <c r="C5" s="23" t="str">
        <f t="shared" si="0"/>
        <v>RA</v>
      </c>
      <c r="D5" s="3" t="s">
        <v>34</v>
      </c>
      <c r="E5" s="56" t="str">
        <f t="shared" si="1"/>
        <v>Ek</v>
      </c>
    </row>
    <row r="6" spans="1:5" ht="12.75">
      <c r="A6" s="3" t="s">
        <v>35</v>
      </c>
      <c r="B6" s="3" t="s">
        <v>36</v>
      </c>
      <c r="C6" s="23" t="str">
        <f t="shared" si="0"/>
        <v>KM</v>
      </c>
      <c r="D6" s="3" t="s">
        <v>37</v>
      </c>
      <c r="E6" s="56" t="str">
        <f t="shared" si="1"/>
        <v>Ad</v>
      </c>
    </row>
    <row r="7" spans="1:5" ht="12.75">
      <c r="A7" s="3" t="s">
        <v>38</v>
      </c>
      <c r="B7" s="3" t="s">
        <v>39</v>
      </c>
      <c r="C7" s="23" t="str">
        <f t="shared" si="0"/>
        <v>WP</v>
      </c>
      <c r="D7" s="3" t="s">
        <v>28</v>
      </c>
      <c r="E7" s="56" t="str">
        <f t="shared" si="1"/>
        <v>Pr</v>
      </c>
    </row>
    <row r="8" spans="1:5" ht="12.75">
      <c r="A8" s="3" t="s">
        <v>40</v>
      </c>
      <c r="B8" s="3" t="s">
        <v>41</v>
      </c>
      <c r="C8" s="23" t="str">
        <f t="shared" si="0"/>
        <v>KA</v>
      </c>
      <c r="D8" s="3" t="s">
        <v>42</v>
      </c>
      <c r="E8" s="56" t="str">
        <f t="shared" si="1"/>
        <v>Ma</v>
      </c>
    </row>
    <row r="9" spans="1:5" ht="12.75">
      <c r="A9" s="3" t="s">
        <v>43</v>
      </c>
      <c r="B9" s="3" t="s">
        <v>44</v>
      </c>
      <c r="C9" s="23" t="str">
        <f t="shared" si="0"/>
        <v>RJ</v>
      </c>
      <c r="D9" s="3" t="s">
        <v>42</v>
      </c>
      <c r="E9" s="56" t="str">
        <f t="shared" si="1"/>
        <v>Ma</v>
      </c>
    </row>
    <row r="10" spans="1:5" ht="12.75">
      <c r="A10" s="3" t="s">
        <v>45</v>
      </c>
      <c r="B10" s="3" t="s">
        <v>46</v>
      </c>
      <c r="C10" s="23" t="str">
        <f t="shared" si="0"/>
        <v>KP</v>
      </c>
      <c r="D10" s="3" t="s">
        <v>31</v>
      </c>
      <c r="E10" s="56" t="str">
        <f t="shared" si="1"/>
        <v>Ka</v>
      </c>
    </row>
    <row r="11" spans="1:5" ht="12.75">
      <c r="A11" s="3" t="s">
        <v>47</v>
      </c>
      <c r="B11" s="3" t="s">
        <v>48</v>
      </c>
      <c r="C11" s="23" t="str">
        <f t="shared" si="0"/>
        <v>OB</v>
      </c>
      <c r="D11" s="3" t="s">
        <v>34</v>
      </c>
      <c r="E11" s="56" t="str">
        <f t="shared" si="1"/>
        <v>Ek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7:K27"/>
  <sheetViews>
    <sheetView zoomScalePageLayoutView="0" workbookViewId="0" topLeftCell="A10">
      <selection activeCell="C29" sqref="C29"/>
    </sheetView>
  </sheetViews>
  <sheetFormatPr defaultColWidth="9.00390625" defaultRowHeight="12.75"/>
  <cols>
    <col min="1" max="1" width="13.625" style="0" customWidth="1"/>
    <col min="2" max="2" width="14.00390625" style="0" customWidth="1"/>
    <col min="3" max="3" width="19.625" style="0" customWidth="1"/>
    <col min="4" max="4" width="14.00390625" style="0" customWidth="1"/>
    <col min="5" max="5" width="10.75390625" style="0" customWidth="1"/>
    <col min="6" max="6" width="12.875" style="0" customWidth="1"/>
    <col min="7" max="7" width="11.625" style="0" customWidth="1"/>
    <col min="8" max="8" width="12.75390625" style="0" customWidth="1"/>
    <col min="9" max="9" width="13.75390625" style="0" customWidth="1"/>
  </cols>
  <sheetData>
    <row r="7" spans="5:7" ht="12.75">
      <c r="E7" s="55" t="s">
        <v>77</v>
      </c>
      <c r="F7" s="55"/>
      <c r="G7" s="55"/>
    </row>
    <row r="8" spans="5:7" ht="12.75">
      <c r="E8" s="55"/>
      <c r="F8" s="55"/>
      <c r="G8" s="55"/>
    </row>
    <row r="11" spans="1:9" ht="38.25">
      <c r="A11" s="43" t="s">
        <v>21</v>
      </c>
      <c r="B11" s="43" t="s">
        <v>22</v>
      </c>
      <c r="C11" s="43" t="s">
        <v>49</v>
      </c>
      <c r="D11" s="43" t="s">
        <v>50</v>
      </c>
      <c r="E11" s="47" t="s">
        <v>55</v>
      </c>
      <c r="F11" s="44" t="s">
        <v>51</v>
      </c>
      <c r="G11" s="45" t="s">
        <v>52</v>
      </c>
      <c r="H11" s="46" t="s">
        <v>53</v>
      </c>
      <c r="I11" s="43" t="s">
        <v>74</v>
      </c>
    </row>
    <row r="12" spans="1:9" ht="12.75">
      <c r="A12" s="3" t="s">
        <v>26</v>
      </c>
      <c r="B12" s="3" t="s">
        <v>27</v>
      </c>
      <c r="C12" s="3" t="str">
        <f>A12&amp;" "&amp;B12</f>
        <v>Badera Jan</v>
      </c>
      <c r="D12" s="42" t="s">
        <v>28</v>
      </c>
      <c r="E12" s="23" t="str">
        <f>LEFT(D12,2)</f>
        <v>Pr</v>
      </c>
      <c r="F12" s="22">
        <v>1280</v>
      </c>
      <c r="G12" s="22">
        <f>IF(E12="Pr",20%*F12,10%*F12)</f>
        <v>256</v>
      </c>
      <c r="H12" s="5">
        <f>IF(E12="Pr",10%*F12,0)</f>
        <v>128</v>
      </c>
      <c r="I12" s="22">
        <f>SUM(F12:H12)</f>
        <v>1664</v>
      </c>
    </row>
    <row r="13" spans="1:9" ht="12.75">
      <c r="A13" s="3" t="s">
        <v>29</v>
      </c>
      <c r="B13" s="3" t="s">
        <v>30</v>
      </c>
      <c r="C13" s="3" t="str">
        <f aca="true" t="shared" si="0" ref="C13:C20">A13&amp;" "&amp;B13</f>
        <v>Dudek Monika</v>
      </c>
      <c r="D13" s="42" t="s">
        <v>31</v>
      </c>
      <c r="E13" s="23" t="str">
        <f aca="true" t="shared" si="1" ref="E13:E20">LEFT(D13,2)</f>
        <v>Ka</v>
      </c>
      <c r="F13" s="22">
        <v>1340</v>
      </c>
      <c r="G13" s="22">
        <f aca="true" t="shared" si="2" ref="G13:G20">IF(E13="Pr",20%*F13,10%*F13)</f>
        <v>134</v>
      </c>
      <c r="H13" s="5">
        <f aca="true" t="shared" si="3" ref="H13:H20">IF(E13="Pr",10%*F13,0)</f>
        <v>0</v>
      </c>
      <c r="I13" s="22">
        <f aca="true" t="shared" si="4" ref="I13:I20">SUM(F13:H13)</f>
        <v>1474</v>
      </c>
    </row>
    <row r="14" spans="1:9" ht="12.75">
      <c r="A14" s="3" t="s">
        <v>32</v>
      </c>
      <c r="B14" s="3" t="s">
        <v>33</v>
      </c>
      <c r="C14" s="3" t="str">
        <f t="shared" si="0"/>
        <v>Robak Adam</v>
      </c>
      <c r="D14" s="42" t="s">
        <v>54</v>
      </c>
      <c r="E14" s="23" t="str">
        <f t="shared" si="1"/>
        <v>Fi</v>
      </c>
      <c r="F14" s="22">
        <v>1480</v>
      </c>
      <c r="G14" s="22">
        <f t="shared" si="2"/>
        <v>148</v>
      </c>
      <c r="H14" s="5">
        <f t="shared" si="3"/>
        <v>0</v>
      </c>
      <c r="I14" s="22">
        <f t="shared" si="4"/>
        <v>1628</v>
      </c>
    </row>
    <row r="15" spans="1:9" ht="12.75">
      <c r="A15" s="3" t="s">
        <v>35</v>
      </c>
      <c r="B15" s="3" t="s">
        <v>36</v>
      </c>
      <c r="C15" s="3" t="str">
        <f t="shared" si="0"/>
        <v>Kot Marta</v>
      </c>
      <c r="D15" s="42" t="s">
        <v>28</v>
      </c>
      <c r="E15" s="23" t="str">
        <f t="shared" si="1"/>
        <v>Pr</v>
      </c>
      <c r="F15" s="22">
        <v>1280</v>
      </c>
      <c r="G15" s="22">
        <f t="shared" si="2"/>
        <v>256</v>
      </c>
      <c r="H15" s="5">
        <f t="shared" si="3"/>
        <v>128</v>
      </c>
      <c r="I15" s="22">
        <f t="shared" si="4"/>
        <v>1664</v>
      </c>
    </row>
    <row r="16" spans="1:9" ht="12.75">
      <c r="A16" s="3" t="s">
        <v>38</v>
      </c>
      <c r="B16" s="3" t="s">
        <v>39</v>
      </c>
      <c r="C16" s="3" t="str">
        <f t="shared" si="0"/>
        <v>Wesołek Piotr</v>
      </c>
      <c r="D16" s="42" t="s">
        <v>28</v>
      </c>
      <c r="E16" s="23" t="str">
        <f t="shared" si="1"/>
        <v>Pr</v>
      </c>
      <c r="F16" s="22">
        <v>1280</v>
      </c>
      <c r="G16" s="22">
        <f t="shared" si="2"/>
        <v>256</v>
      </c>
      <c r="H16" s="5">
        <f t="shared" si="3"/>
        <v>128</v>
      </c>
      <c r="I16" s="22">
        <f t="shared" si="4"/>
        <v>1664</v>
      </c>
    </row>
    <row r="17" spans="1:9" ht="12.75">
      <c r="A17" s="3" t="s">
        <v>40</v>
      </c>
      <c r="B17" s="3" t="s">
        <v>41</v>
      </c>
      <c r="C17" s="3" t="str">
        <f t="shared" si="0"/>
        <v>Kowalska Anna</v>
      </c>
      <c r="D17" s="42" t="s">
        <v>31</v>
      </c>
      <c r="E17" s="23" t="str">
        <f t="shared" si="1"/>
        <v>Ka</v>
      </c>
      <c r="F17" s="22">
        <v>1340</v>
      </c>
      <c r="G17" s="22">
        <f t="shared" si="2"/>
        <v>134</v>
      </c>
      <c r="H17" s="5">
        <f t="shared" si="3"/>
        <v>0</v>
      </c>
      <c r="I17" s="22">
        <f t="shared" si="4"/>
        <v>1474</v>
      </c>
    </row>
    <row r="18" spans="1:9" ht="12.75">
      <c r="A18" s="3" t="s">
        <v>43</v>
      </c>
      <c r="B18" s="3" t="s">
        <v>44</v>
      </c>
      <c r="C18" s="3" t="str">
        <f t="shared" si="0"/>
        <v>Romanowska Jolanta</v>
      </c>
      <c r="D18" s="42" t="s">
        <v>54</v>
      </c>
      <c r="E18" s="23" t="str">
        <f t="shared" si="1"/>
        <v>Fi</v>
      </c>
      <c r="F18" s="22">
        <v>1480</v>
      </c>
      <c r="G18" s="22">
        <f t="shared" si="2"/>
        <v>148</v>
      </c>
      <c r="H18" s="5">
        <f t="shared" si="3"/>
        <v>0</v>
      </c>
      <c r="I18" s="22">
        <f t="shared" si="4"/>
        <v>1628</v>
      </c>
    </row>
    <row r="19" spans="1:9" ht="12.75">
      <c r="A19" s="3" t="s">
        <v>45</v>
      </c>
      <c r="B19" s="3" t="s">
        <v>46</v>
      </c>
      <c r="C19" s="3" t="str">
        <f t="shared" si="0"/>
        <v>Królikowski Paweł</v>
      </c>
      <c r="D19" s="42" t="s">
        <v>37</v>
      </c>
      <c r="E19" s="23" t="str">
        <f t="shared" si="1"/>
        <v>Ad</v>
      </c>
      <c r="F19" s="22">
        <v>1320</v>
      </c>
      <c r="G19" s="22">
        <f t="shared" si="2"/>
        <v>132</v>
      </c>
      <c r="H19" s="5">
        <f t="shared" si="3"/>
        <v>0</v>
      </c>
      <c r="I19" s="22">
        <f t="shared" si="4"/>
        <v>1452</v>
      </c>
    </row>
    <row r="20" spans="1:9" ht="12.75">
      <c r="A20" s="3" t="s">
        <v>47</v>
      </c>
      <c r="B20" s="3" t="s">
        <v>48</v>
      </c>
      <c r="C20" s="3" t="str">
        <f t="shared" si="0"/>
        <v>Osiecka Beata</v>
      </c>
      <c r="D20" s="42" t="s">
        <v>37</v>
      </c>
      <c r="E20" s="23" t="str">
        <f t="shared" si="1"/>
        <v>Ad</v>
      </c>
      <c r="F20" s="22">
        <v>1320</v>
      </c>
      <c r="G20" s="22">
        <f t="shared" si="2"/>
        <v>132</v>
      </c>
      <c r="H20" s="5">
        <f t="shared" si="3"/>
        <v>0</v>
      </c>
      <c r="I20" s="22">
        <f t="shared" si="4"/>
        <v>1452</v>
      </c>
    </row>
    <row r="23" spans="5:11" ht="30" customHeight="1">
      <c r="E23" s="41"/>
      <c r="F23" s="52" t="s">
        <v>75</v>
      </c>
      <c r="G23" s="53"/>
      <c r="H23" s="53"/>
      <c r="I23" s="40"/>
      <c r="J23" s="40"/>
      <c r="K23" s="40"/>
    </row>
    <row r="24" spans="5:6" ht="12.75">
      <c r="E24" s="41"/>
      <c r="F24" s="37"/>
    </row>
    <row r="25" spans="5:8" ht="12.75">
      <c r="E25" s="41"/>
      <c r="F25" s="54" t="s">
        <v>76</v>
      </c>
      <c r="G25" s="54"/>
      <c r="H25" s="54"/>
    </row>
    <row r="26" spans="5:8" ht="12.75">
      <c r="E26" s="41"/>
      <c r="F26" s="54"/>
      <c r="G26" s="54"/>
      <c r="H26" s="54"/>
    </row>
    <row r="27" spans="6:8" ht="12.75">
      <c r="F27" s="40"/>
      <c r="G27" s="40"/>
      <c r="H27" s="40"/>
    </row>
  </sheetData>
  <sheetProtection/>
  <mergeCells count="3">
    <mergeCell ref="F23:H23"/>
    <mergeCell ref="F25:H26"/>
    <mergeCell ref="E7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4"/>
  <sheetViews>
    <sheetView zoomScalePageLayoutView="0" workbookViewId="0" topLeftCell="A1">
      <selection activeCell="G25" sqref="G24:G25"/>
    </sheetView>
  </sheetViews>
  <sheetFormatPr defaultColWidth="9.00390625" defaultRowHeight="12.75"/>
  <cols>
    <col min="1" max="1" width="15.625" style="0" customWidth="1"/>
    <col min="2" max="2" width="13.00390625" style="0" customWidth="1"/>
    <col min="3" max="3" width="16.375" style="0" customWidth="1"/>
    <col min="4" max="4" width="16.25390625" style="0" customWidth="1"/>
    <col min="5" max="5" width="9.75390625" style="0" bestFit="1" customWidth="1"/>
    <col min="6" max="6" width="18.25390625" style="0" customWidth="1"/>
  </cols>
  <sheetData>
    <row r="1" spans="1:6" ht="25.5">
      <c r="A1" s="21" t="s">
        <v>21</v>
      </c>
      <c r="B1" s="21" t="s">
        <v>22</v>
      </c>
      <c r="C1" s="21" t="s">
        <v>56</v>
      </c>
      <c r="D1" s="21" t="s">
        <v>57</v>
      </c>
      <c r="E1" s="21" t="s">
        <v>58</v>
      </c>
      <c r="F1" s="21" t="s">
        <v>59</v>
      </c>
    </row>
    <row r="2" spans="1:6" ht="12.75">
      <c r="A2" s="3" t="s">
        <v>26</v>
      </c>
      <c r="B2" s="3" t="s">
        <v>27</v>
      </c>
      <c r="C2" s="24">
        <v>24574</v>
      </c>
      <c r="D2" s="57">
        <f ca="1">TODAY()</f>
        <v>39465</v>
      </c>
      <c r="E2" s="58">
        <f>YEAR(D2)-YEAR(C2)</f>
        <v>41</v>
      </c>
      <c r="F2" s="23" t="str">
        <f>IF(OR(E2=15,E2=20,E2=30),"nagroda","brak")</f>
        <v>brak</v>
      </c>
    </row>
    <row r="3" spans="1:6" ht="12.75">
      <c r="A3" s="3" t="s">
        <v>29</v>
      </c>
      <c r="B3" s="3" t="s">
        <v>30</v>
      </c>
      <c r="C3" s="24">
        <v>32203</v>
      </c>
      <c r="D3" s="57">
        <f aca="true" ca="1" t="shared" si="0" ref="D3:D10">TODAY()</f>
        <v>39465</v>
      </c>
      <c r="E3" s="58">
        <f aca="true" t="shared" si="1" ref="E3:E10">YEAR(D3)-YEAR(C3)</f>
        <v>20</v>
      </c>
      <c r="F3" s="23" t="str">
        <f aca="true" t="shared" si="2" ref="F3:F10">IF(OR(E3=15,E3=20,E3=30),"nagroda","brak")</f>
        <v>nagroda</v>
      </c>
    </row>
    <row r="4" spans="1:6" ht="12.75">
      <c r="A4" s="3" t="s">
        <v>32</v>
      </c>
      <c r="B4" s="3" t="s">
        <v>33</v>
      </c>
      <c r="C4" s="24">
        <v>32267</v>
      </c>
      <c r="D4" s="57">
        <f ca="1" t="shared" si="0"/>
        <v>39465</v>
      </c>
      <c r="E4" s="58">
        <f t="shared" si="1"/>
        <v>20</v>
      </c>
      <c r="F4" s="23" t="str">
        <f t="shared" si="2"/>
        <v>nagroda</v>
      </c>
    </row>
    <row r="5" spans="1:6" ht="12.75">
      <c r="A5" s="3" t="s">
        <v>35</v>
      </c>
      <c r="B5" s="3" t="s">
        <v>36</v>
      </c>
      <c r="C5" s="24">
        <v>29952</v>
      </c>
      <c r="D5" s="57">
        <f ca="1" t="shared" si="0"/>
        <v>39465</v>
      </c>
      <c r="E5" s="58">
        <f t="shared" si="1"/>
        <v>26</v>
      </c>
      <c r="F5" s="23" t="str">
        <f t="shared" si="2"/>
        <v>brak</v>
      </c>
    </row>
    <row r="6" spans="1:6" ht="12.75">
      <c r="A6" s="3" t="s">
        <v>38</v>
      </c>
      <c r="B6" s="3" t="s">
        <v>39</v>
      </c>
      <c r="C6" s="24">
        <v>34182</v>
      </c>
      <c r="D6" s="57">
        <f ca="1" t="shared" si="0"/>
        <v>39465</v>
      </c>
      <c r="E6" s="58">
        <f t="shared" si="1"/>
        <v>15</v>
      </c>
      <c r="F6" s="23" t="str">
        <f t="shared" si="2"/>
        <v>nagroda</v>
      </c>
    </row>
    <row r="7" spans="1:6" ht="12.75">
      <c r="A7" s="3" t="s">
        <v>40</v>
      </c>
      <c r="B7" s="3" t="s">
        <v>41</v>
      </c>
      <c r="C7" s="24">
        <v>27273</v>
      </c>
      <c r="D7" s="57">
        <f ca="1" t="shared" si="0"/>
        <v>39465</v>
      </c>
      <c r="E7" s="58">
        <f t="shared" si="1"/>
        <v>34</v>
      </c>
      <c r="F7" s="23" t="str">
        <f t="shared" si="2"/>
        <v>brak</v>
      </c>
    </row>
    <row r="8" spans="1:6" ht="12.75">
      <c r="A8" s="3" t="s">
        <v>43</v>
      </c>
      <c r="B8" s="3" t="s">
        <v>44</v>
      </c>
      <c r="C8" s="24">
        <v>32450</v>
      </c>
      <c r="D8" s="57">
        <f ca="1" t="shared" si="0"/>
        <v>39465</v>
      </c>
      <c r="E8" s="58">
        <f t="shared" si="1"/>
        <v>20</v>
      </c>
      <c r="F8" s="23" t="str">
        <f t="shared" si="2"/>
        <v>nagroda</v>
      </c>
    </row>
    <row r="9" spans="1:6" ht="12.75">
      <c r="A9" s="3" t="s">
        <v>45</v>
      </c>
      <c r="B9" s="3" t="s">
        <v>46</v>
      </c>
      <c r="C9" s="24">
        <v>26331</v>
      </c>
      <c r="D9" s="57">
        <f ca="1" t="shared" si="0"/>
        <v>39465</v>
      </c>
      <c r="E9" s="58">
        <f t="shared" si="1"/>
        <v>36</v>
      </c>
      <c r="F9" s="23" t="str">
        <f t="shared" si="2"/>
        <v>brak</v>
      </c>
    </row>
    <row r="10" spans="1:6" ht="12.75">
      <c r="A10" s="3" t="s">
        <v>47</v>
      </c>
      <c r="B10" s="3" t="s">
        <v>48</v>
      </c>
      <c r="C10" s="24">
        <v>34029</v>
      </c>
      <c r="D10" s="57">
        <f ca="1" t="shared" si="0"/>
        <v>39465</v>
      </c>
      <c r="E10" s="58">
        <f t="shared" si="1"/>
        <v>15</v>
      </c>
      <c r="F10" s="23" t="str">
        <f t="shared" si="2"/>
        <v>nagroda</v>
      </c>
    </row>
    <row r="14" ht="12.75">
      <c r="D14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E17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2" max="2" width="16.125" style="0" customWidth="1"/>
    <col min="3" max="3" width="16.625" style="0" customWidth="1"/>
    <col min="4" max="4" width="15.00390625" style="0" customWidth="1"/>
    <col min="5" max="5" width="19.375" style="0" customWidth="1"/>
  </cols>
  <sheetData>
    <row r="1" spans="1:5" ht="15.75">
      <c r="A1" s="50" t="s">
        <v>60</v>
      </c>
      <c r="B1" s="50"/>
      <c r="C1" s="50"/>
      <c r="D1" s="50"/>
      <c r="E1" s="50"/>
    </row>
    <row r="2" ht="13.5" thickBot="1">
      <c r="A2" s="25"/>
    </row>
    <row r="3" spans="1:5" ht="39" thickTop="1">
      <c r="A3" s="26" t="s">
        <v>15</v>
      </c>
      <c r="B3" s="27" t="s">
        <v>21</v>
      </c>
      <c r="C3" s="27" t="s">
        <v>61</v>
      </c>
      <c r="D3" s="28" t="s">
        <v>62</v>
      </c>
      <c r="E3" s="29" t="s">
        <v>63</v>
      </c>
    </row>
    <row r="4" spans="1:5" ht="12.75">
      <c r="A4" s="30">
        <v>1</v>
      </c>
      <c r="B4" s="3" t="s">
        <v>64</v>
      </c>
      <c r="C4" s="31">
        <v>500</v>
      </c>
      <c r="D4" s="38">
        <v>3</v>
      </c>
      <c r="E4" s="32" t="str">
        <f>IF(AND(C4&lt;350,D4&gt;4.5),"tak","nie")</f>
        <v>nie</v>
      </c>
    </row>
    <row r="5" spans="1:5" ht="12.75">
      <c r="A5" s="30">
        <v>2</v>
      </c>
      <c r="B5" s="3" t="s">
        <v>65</v>
      </c>
      <c r="C5" s="31">
        <v>300</v>
      </c>
      <c r="D5" s="38">
        <v>4.6</v>
      </c>
      <c r="E5" s="32" t="str">
        <f aca="true" t="shared" si="0" ref="E5:E12">IF(AND(C5&lt;350,D5&gt;4.5),"tak","nie")</f>
        <v>tak</v>
      </c>
    </row>
    <row r="6" spans="1:5" ht="12.75">
      <c r="A6" s="30">
        <v>3</v>
      </c>
      <c r="B6" s="3" t="s">
        <v>66</v>
      </c>
      <c r="C6" s="31">
        <v>450</v>
      </c>
      <c r="D6" s="38">
        <v>4</v>
      </c>
      <c r="E6" s="32" t="str">
        <f t="shared" si="0"/>
        <v>nie</v>
      </c>
    </row>
    <row r="7" spans="1:5" ht="12.75">
      <c r="A7" s="30">
        <v>4</v>
      </c>
      <c r="B7" s="3" t="s">
        <v>67</v>
      </c>
      <c r="C7" s="31">
        <v>200</v>
      </c>
      <c r="D7" s="38">
        <v>3.8</v>
      </c>
      <c r="E7" s="32" t="str">
        <f t="shared" si="0"/>
        <v>nie</v>
      </c>
    </row>
    <row r="8" spans="1:5" ht="12.75">
      <c r="A8" s="30">
        <v>5</v>
      </c>
      <c r="B8" s="3" t="s">
        <v>68</v>
      </c>
      <c r="C8" s="31">
        <v>350</v>
      </c>
      <c r="D8" s="38">
        <v>4.7</v>
      </c>
      <c r="E8" s="32" t="str">
        <f t="shared" si="0"/>
        <v>nie</v>
      </c>
    </row>
    <row r="9" spans="1:5" ht="12.75">
      <c r="A9" s="30">
        <v>6</v>
      </c>
      <c r="B9" s="3" t="s">
        <v>69</v>
      </c>
      <c r="C9" s="31">
        <v>280</v>
      </c>
      <c r="D9" s="38">
        <v>5</v>
      </c>
      <c r="E9" s="32" t="str">
        <f t="shared" si="0"/>
        <v>tak</v>
      </c>
    </row>
    <row r="10" spans="1:5" ht="12.75">
      <c r="A10" s="30">
        <v>7</v>
      </c>
      <c r="B10" s="3" t="s">
        <v>70</v>
      </c>
      <c r="C10" s="31">
        <v>500</v>
      </c>
      <c r="D10" s="38">
        <v>4.8</v>
      </c>
      <c r="E10" s="32" t="str">
        <f t="shared" si="0"/>
        <v>nie</v>
      </c>
    </row>
    <row r="11" spans="1:5" ht="12.75">
      <c r="A11" s="30">
        <v>8</v>
      </c>
      <c r="B11" s="3" t="s">
        <v>32</v>
      </c>
      <c r="C11" s="31">
        <v>490</v>
      </c>
      <c r="D11" s="38">
        <v>3.9</v>
      </c>
      <c r="E11" s="32" t="str">
        <f t="shared" si="0"/>
        <v>nie</v>
      </c>
    </row>
    <row r="12" spans="1:5" ht="13.5" thickBot="1">
      <c r="A12" s="33">
        <v>9</v>
      </c>
      <c r="B12" s="34" t="s">
        <v>71</v>
      </c>
      <c r="C12" s="35">
        <v>250</v>
      </c>
      <c r="D12" s="39">
        <v>4</v>
      </c>
      <c r="E12" s="32" t="str">
        <f t="shared" si="0"/>
        <v>nie</v>
      </c>
    </row>
    <row r="13" ht="13.5" thickTop="1"/>
    <row r="16" ht="12.75">
      <c r="B16" t="s">
        <v>72</v>
      </c>
    </row>
    <row r="17" ht="12.75">
      <c r="B17" t="s">
        <v>73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ds</cp:lastModifiedBy>
  <dcterms:created xsi:type="dcterms:W3CDTF">2002-12-16T19:58:02Z</dcterms:created>
  <dcterms:modified xsi:type="dcterms:W3CDTF">2008-01-18T17:55:05Z</dcterms:modified>
  <cp:category/>
  <cp:version/>
  <cp:contentType/>
  <cp:contentStatus/>
</cp:coreProperties>
</file>